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oyscouts.sharepoint.com/sites/302ChoctawAreaCouncil/Shared Documents/Council/Finance-Fundraising/MoonPie/2024 Choctaw Area Coucnil MoonPie/Unit Sales Projection sheet and Password/"/>
    </mc:Choice>
  </mc:AlternateContent>
  <xr:revisionPtr revIDLastSave="278" documentId="11_1EA40518CC3DA5B2EA73F34DB3838B8F1F324900" xr6:coauthVersionLast="47" xr6:coauthVersionMax="47" xr10:uidLastSave="{EC0C6D3E-BEA2-4B40-8069-D277CF6DB13E}"/>
  <workbookProtection workbookAlgorithmName="SHA-512" workbookHashValue="yx7kmxhJKusTasQnZyBfBEuIc8GOe8oVzucww4BjLkyWlSMhZfzIUc5ZNQy5Ma62yau/Fr/C8Q1HfxeTbsNhYg==" workbookSaltValue="Vm/BlVFmrxvm/afk5q9KDQ==" workbookSpinCount="100000" lockStructure="1"/>
  <bookViews>
    <workbookView xWindow="28680" yWindow="-120" windowWidth="29040" windowHeight="15720" xr2:uid="{00000000-000D-0000-FFFF-FFFF00000000}"/>
  </bookViews>
  <sheets>
    <sheet name="Order #1 due Sep 1" sheetId="1" r:id="rId1"/>
  </sheets>
  <definedNames>
    <definedName name="_xlnm.Print_Area" localSheetId="0">'Order #1 due Sep 1'!$A$1:$I$41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D31" i="1" s="1"/>
  <c r="E31" i="1" s="1"/>
  <c r="G36" i="1"/>
  <c r="B36" i="1"/>
  <c r="I33" i="1"/>
  <c r="I31" i="1"/>
  <c r="I29" i="1"/>
  <c r="I27" i="1"/>
  <c r="I25" i="1"/>
  <c r="I23" i="1"/>
  <c r="D23" i="1" l="1"/>
  <c r="I39" i="1"/>
  <c r="I40" i="1" s="1"/>
  <c r="D25" i="1"/>
  <c r="E25" i="1" s="1"/>
  <c r="D29" i="1"/>
  <c r="E29" i="1" s="1"/>
  <c r="D33" i="1"/>
  <c r="E33" i="1" s="1"/>
  <c r="D27" i="1"/>
  <c r="E27" i="1" s="1"/>
  <c r="D36" i="1" l="1"/>
  <c r="I41" i="1"/>
  <c r="E23" i="1"/>
  <c r="E39" i="1" s="1"/>
  <c r="E40" i="1" l="1"/>
  <c r="E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<sst xmlns="http://schemas.openxmlformats.org/spreadsheetml/2006/main" count="37" uniqueCount="37">
  <si>
    <t xml:space="preserve">DISTRICT: </t>
  </si>
  <si>
    <t>UNIT TYPE:</t>
  </si>
  <si>
    <t>UNIT #:</t>
  </si>
  <si>
    <t xml:space="preserve">ORDERED BY: </t>
  </si>
  <si>
    <t>Enter your unit's 2024 MoonPie Earnings Goal for the 1st Sales Period in the ORANGE box below.</t>
  </si>
  <si>
    <t>ENTER # OF FULL CASES TO BE ORDERED HERE</t>
  </si>
  <si>
    <r>
      <rPr>
        <b/>
        <sz val="16"/>
        <color theme="1"/>
        <rFont val="Times New Roman"/>
        <family val="1"/>
      </rPr>
      <t xml:space="preserve">THIS INTERACTIVE TOOL SHOWS THE </t>
    </r>
    <r>
      <rPr>
        <b/>
        <sz val="16"/>
        <color rgb="FFFFC000"/>
        <rFont val="Times New Roman"/>
        <family val="1"/>
      </rPr>
      <t>RECOMMENDED # CASES</t>
    </r>
    <r>
      <rPr>
        <b/>
        <sz val="16"/>
        <color theme="1"/>
        <rFont val="Times New Roman"/>
        <family val="1"/>
      </rPr>
      <t xml:space="preserve"> TO ORDER BY PRODUCT</t>
    </r>
  </si>
  <si>
    <r>
      <rPr>
        <b/>
        <sz val="16"/>
        <color theme="1"/>
        <rFont val="Times New Roman"/>
        <family val="1"/>
      </rPr>
      <t xml:space="preserve"> BASED ON YOUR </t>
    </r>
    <r>
      <rPr>
        <b/>
        <sz val="16"/>
        <color rgb="FFFFC000"/>
        <rFont val="Times New Roman"/>
        <family val="1"/>
      </rPr>
      <t>EARNINGS GOAL</t>
    </r>
    <r>
      <rPr>
        <b/>
        <sz val="16"/>
        <color theme="1"/>
        <rFont val="Times New Roman"/>
        <family val="1"/>
      </rPr>
      <t xml:space="preserve"> ABOVE.</t>
    </r>
  </si>
  <si>
    <t>REVIEW THE ACTUAL VALUE OF RECOMMENDED ORDER</t>
  </si>
  <si>
    <r>
      <rPr>
        <b/>
        <sz val="16"/>
        <color theme="1"/>
        <rFont val="Times New Roman"/>
        <family val="1"/>
      </rPr>
      <t xml:space="preserve">USING THE </t>
    </r>
    <r>
      <rPr>
        <b/>
        <sz val="16"/>
        <color rgb="FF548DD4"/>
        <rFont val="Times New Roman"/>
        <family val="1"/>
      </rPr>
      <t>BLUE BOXES</t>
    </r>
    <r>
      <rPr>
        <b/>
        <sz val="16"/>
        <color theme="1"/>
        <rFont val="Times New Roman"/>
        <family val="1"/>
      </rPr>
      <t>, ENTER THE # OF CASES PER ITEM TO BE ORDERED (FULL CASES ONLY)</t>
    </r>
  </si>
  <si>
    <r>
      <rPr>
        <b/>
        <sz val="16"/>
        <color theme="1"/>
        <rFont val="Times New Roman"/>
        <family val="1"/>
      </rPr>
      <t xml:space="preserve">THE </t>
    </r>
    <r>
      <rPr>
        <b/>
        <sz val="16"/>
        <color rgb="FF00B050"/>
        <rFont val="Times New Roman"/>
        <family val="1"/>
      </rPr>
      <t>GREEN BOXES</t>
    </r>
    <r>
      <rPr>
        <b/>
        <sz val="16"/>
        <color theme="1"/>
        <rFont val="Times New Roman"/>
        <family val="1"/>
      </rPr>
      <t xml:space="preserve"> WILL DISPLAY THE ESTIMATED RETAIL PER ITEM OF YOUR ORDER</t>
    </r>
  </si>
  <si>
    <t>RECOMMENDED % OF TOTAL ORDER</t>
  </si>
  <si>
    <t>ESTIMATED RETAIL PER CASE</t>
  </si>
  <si>
    <t>RECOMMENDED # CASES TO ORDER</t>
  </si>
  <si>
    <t>ACTUAL VALUE OF RECOMMENDED ORDER</t>
  </si>
  <si>
    <t>CASES TO BE ORDERED</t>
  </si>
  <si>
    <t>ESTIMATED RETAIL OF ORDER</t>
  </si>
  <si>
    <t>ESTIMATED CASES TO REACH EARNINGS GOAL</t>
  </si>
  <si>
    <t xml:space="preserve"> </t>
  </si>
  <si>
    <t>RECOMMENDED</t>
  </si>
  <si>
    <t>ACTUAL</t>
  </si>
  <si>
    <t>TOTAL ESTIMATED RETAIL</t>
  </si>
  <si>
    <t>AMOUNT OWED TO COUNCIL</t>
  </si>
  <si>
    <t>PROJECTED UNIT EARNINGS
ESTIMATED AT 30%</t>
  </si>
  <si>
    <t>Unit Show-N-Sale Product Projection Form</t>
  </si>
  <si>
    <t>http://www.cacbsa.org/CACBSA/index.cfm/finance-and-fundraising/moonpie/</t>
  </si>
  <si>
    <r>
      <t xml:space="preserve">PLACE </t>
    </r>
    <r>
      <rPr>
        <b/>
        <u/>
        <sz val="14"/>
        <color rgb="FFFF0000"/>
        <rFont val="Times New Roman"/>
        <family val="1"/>
      </rPr>
      <t>HOLIDAY TIN</t>
    </r>
    <r>
      <rPr>
        <b/>
        <sz val="14"/>
        <color rgb="FFFF0000"/>
        <rFont val="Times New Roman"/>
        <family val="1"/>
      </rPr>
      <t xml:space="preserve"> ORDERS WITH TAKE ORDER ONLY
ALL MILITARY SALES ARE TO BE PLACED WITH TAKE ORDER ONLY 4</t>
    </r>
  </si>
  <si>
    <t>To place your order scan QR Code</t>
  </si>
  <si>
    <t>or go to</t>
  </si>
  <si>
    <t>There are 8 cartons per case</t>
  </si>
  <si>
    <t>Chocolate Case</t>
  </si>
  <si>
    <t>Vanilla Case</t>
  </si>
  <si>
    <t>Banana Case</t>
  </si>
  <si>
    <t>Chocolate Mint Case</t>
  </si>
  <si>
    <t>Blueberry Case</t>
  </si>
  <si>
    <t>Pumpkin Spice Case</t>
  </si>
  <si>
    <t>Cartons contain 12 MoonPie Minis
A case is 96 Total MoonPie Minis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</si>
</sst>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0.0"/>
    <numFmt numFmtId="167" formatCode="_(&quot;$&quot;* #,##0_);_(&quot;$&quot;* \(#,##0\);_(&quot;$&quot;* &quot;-&quot;??_);_(@_)"/>
    <numFmt numFmtId="168" formatCode="_([$$-409]* #,##0.00_);_([$$-409]* \(#,##0.00\);_([$$-409]* &quot;-&quot;??_);_(@_)"/>
  </numFmts>
  <fonts count="26">
    <font>
      <sz val="11"/>
      <color theme="1"/>
      <name val="Calibri"/>
      <scheme val="minor"/>
    </font>
    <font>
      <sz val="16"/>
      <color theme="1"/>
      <name val="Times New Roman"/>
      <family val="1"/>
    </font>
    <font>
      <b/>
      <sz val="26"/>
      <color theme="1"/>
      <name val="Times New Roman"/>
      <family val="1"/>
    </font>
    <font>
      <sz val="11"/>
      <color rgb="FF252525"/>
      <name val="Helvetica Neue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rgb="FF0070C0"/>
      <name val="Times New Roman"/>
      <family val="1"/>
    </font>
    <font>
      <b/>
      <i/>
      <sz val="14"/>
      <color rgb="FF0070C0"/>
      <name val="Times New Roman"/>
      <family val="1"/>
    </font>
    <font>
      <sz val="11"/>
      <color theme="1"/>
      <name val="Calibri"/>
      <family val="2"/>
    </font>
    <font>
      <b/>
      <sz val="24"/>
      <color theme="1"/>
      <name val="Times New Roman"/>
      <family val="1"/>
    </font>
    <font>
      <b/>
      <sz val="16"/>
      <color rgb="FFFFC000"/>
      <name val="Times New Roman"/>
      <family val="1"/>
    </font>
    <font>
      <b/>
      <sz val="16"/>
      <color rgb="FF548DD4"/>
      <name val="Times New Roman"/>
      <family val="1"/>
    </font>
    <font>
      <b/>
      <sz val="16"/>
      <color rgb="FF00B050"/>
      <name val="Times New Roman"/>
      <family val="1"/>
    </font>
    <font>
      <b/>
      <i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4"/>
      <color rgb="FFFF0000"/>
      <name val="Times New Roman"/>
      <family val="1"/>
    </font>
    <font>
      <b/>
      <sz val="18"/>
      <color rgb="FFFF0000"/>
      <name val="Times New Roman"/>
      <family val="1"/>
    </font>
    <font>
      <u/>
      <sz val="18"/>
      <color theme="10"/>
      <name val="Calibri"/>
      <family val="2"/>
      <scheme val="minor"/>
    </font>
    <font>
      <b/>
      <i/>
      <sz val="18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2A5A5"/>
        <bgColor rgb="FFF2A5A5"/>
      </patternFill>
    </fill>
    <fill>
      <patternFill patternType="solid">
        <fgColor rgb="FFD99594"/>
        <bgColor rgb="FFD99594"/>
      </patternFill>
    </fill>
    <fill>
      <patternFill patternType="solid">
        <fgColor rgb="FFC6E0B4"/>
        <bgColor rgb="FFC6E0B4"/>
      </patternFill>
    </fill>
    <fill>
      <patternFill patternType="solid">
        <fgColor rgb="FFC2D69B"/>
        <bgColor rgb="FFC2D69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65" fontId="1" fillId="0" borderId="8" xfId="0" applyNumberFormat="1" applyFont="1" applyBorder="1" applyAlignment="1">
      <alignment horizontal="center" vertical="center"/>
    </xf>
    <xf numFmtId="44" fontId="1" fillId="0" borderId="8" xfId="0" applyNumberFormat="1" applyFont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center" vertical="center"/>
    </xf>
    <xf numFmtId="44" fontId="1" fillId="0" borderId="8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4" fontId="5" fillId="4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right" vertical="center"/>
    </xf>
    <xf numFmtId="165" fontId="5" fillId="0" borderId="9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44" fontId="16" fillId="5" borderId="10" xfId="0" applyNumberFormat="1" applyFont="1" applyFill="1" applyBorder="1" applyAlignment="1">
      <alignment vertical="center"/>
    </xf>
    <xf numFmtId="44" fontId="16" fillId="5" borderId="9" xfId="0" applyNumberFormat="1" applyFont="1" applyFill="1" applyBorder="1" applyAlignment="1">
      <alignment vertical="center"/>
    </xf>
    <xf numFmtId="168" fontId="16" fillId="6" borderId="10" xfId="0" applyNumberFormat="1" applyFont="1" applyFill="1" applyBorder="1" applyAlignment="1">
      <alignment vertical="center"/>
    </xf>
    <xf numFmtId="44" fontId="16" fillId="7" borderId="9" xfId="0" applyNumberFormat="1" applyFont="1" applyFill="1" applyBorder="1" applyAlignment="1">
      <alignment vertical="center"/>
    </xf>
    <xf numFmtId="168" fontId="16" fillId="8" borderId="9" xfId="0" applyNumberFormat="1" applyFont="1" applyFill="1" applyBorder="1" applyAlignment="1">
      <alignment vertical="center"/>
    </xf>
    <xf numFmtId="44" fontId="16" fillId="9" borderId="9" xfId="0" applyNumberFormat="1" applyFont="1" applyFill="1" applyBorder="1" applyAlignment="1">
      <alignment vertical="center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7" fontId="15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15</xdr:row>
      <xdr:rowOff>209550</xdr:rowOff>
    </xdr:from>
    <xdr:ext cx="523875" cy="704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93588" y="3441863"/>
          <a:ext cx="504825" cy="676275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2</xdr:col>
      <xdr:colOff>190500</xdr:colOff>
      <xdr:row>36</xdr:row>
      <xdr:rowOff>176892</xdr:rowOff>
    </xdr:from>
    <xdr:to>
      <xdr:col>2</xdr:col>
      <xdr:colOff>1600397</xdr:colOff>
      <xdr:row>39</xdr:row>
      <xdr:rowOff>471003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9821EE-D4D4-D275-3721-5D7A2F776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3179" y="12123963"/>
          <a:ext cx="1409897" cy="140989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cbsa.org/CACBSA/index.cfm/finance-and-fundraising/moonp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zoomScale="80" zoomScaleNormal="80" zoomScaleSheetLayoutView="100" zoomScalePageLayoutView="70" workbookViewId="0">
      <selection activeCell="G33" sqref="G33"/>
    </sheetView>
  </sheetViews>
  <sheetFormatPr defaultColWidth="14.42578125" defaultRowHeight="15" customHeight="1"/>
  <cols>
    <col min="1" max="1" width="50.7109375" style="42" customWidth="1"/>
    <col min="2" max="5" width="27.5703125" style="42" customWidth="1"/>
    <col min="6" max="6" width="12.42578125" style="42" customWidth="1"/>
    <col min="7" max="7" width="20.7109375" style="42" customWidth="1"/>
    <col min="8" max="8" width="12.140625" style="42" customWidth="1"/>
    <col min="9" max="9" width="25.7109375" style="42" customWidth="1"/>
    <col min="10" max="13" width="9.140625" style="42" customWidth="1"/>
    <col min="14" max="14" width="26.7109375" style="42" hidden="1" customWidth="1"/>
    <col min="15" max="26" width="9.140625" style="42" customWidth="1"/>
    <col min="27" max="16384" width="14.42578125" style="42"/>
  </cols>
  <sheetData>
    <row r="1" spans="1:26" ht="148.5" customHeight="1">
      <c r="A1" s="63" t="e" vm="1">
        <v>#VALUE!</v>
      </c>
      <c r="B1" s="64"/>
      <c r="C1" s="64"/>
      <c r="D1" s="64"/>
      <c r="E1" s="64"/>
      <c r="F1" s="64"/>
      <c r="G1" s="64"/>
      <c r="H1" s="64"/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customHeight="1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Format="1" ht="36" customHeight="1">
      <c r="A3" s="53"/>
      <c r="B3" s="54" t="s">
        <v>0</v>
      </c>
      <c r="C3" s="55"/>
      <c r="D3" s="54" t="s">
        <v>1</v>
      </c>
      <c r="E3" s="55"/>
      <c r="F3" s="54" t="s">
        <v>2</v>
      </c>
      <c r="G3" s="55"/>
      <c r="H3" s="56"/>
      <c r="I3" s="57"/>
      <c r="J3" s="57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1" customHeight="1">
      <c r="A4" s="1"/>
      <c r="B4" s="1"/>
      <c r="C4" s="1"/>
      <c r="D4" s="1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43" t="s">
        <v>3</v>
      </c>
      <c r="D5" s="59"/>
      <c r="E5" s="60"/>
      <c r="F5" s="60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1"/>
      <c r="E6" s="2"/>
      <c r="F6" s="2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61" t="s">
        <v>4</v>
      </c>
      <c r="B7" s="62"/>
      <c r="C7" s="62"/>
      <c r="D7" s="62"/>
      <c r="E7" s="62"/>
      <c r="F7" s="62"/>
      <c r="G7" s="62"/>
      <c r="H7" s="62"/>
      <c r="I7" s="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1"/>
      <c r="E8" s="2"/>
      <c r="F8" s="2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65"/>
      <c r="B9" s="66"/>
      <c r="C9" s="67"/>
      <c r="D9" s="68"/>
      <c r="E9" s="2"/>
      <c r="F9" s="2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65"/>
      <c r="B10" s="66"/>
      <c r="C10" s="67"/>
      <c r="D10" s="69"/>
      <c r="E10" s="1"/>
      <c r="F10" s="2"/>
      <c r="G10" s="2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4"/>
      <c r="B11" s="1"/>
      <c r="C11" s="1"/>
      <c r="D11" s="1"/>
      <c r="E11" s="2"/>
      <c r="F11" s="2"/>
      <c r="G11" s="70" t="s">
        <v>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73" t="s">
        <v>6</v>
      </c>
      <c r="B12" s="66"/>
      <c r="C12" s="66"/>
      <c r="D12" s="66"/>
      <c r="E12" s="66"/>
      <c r="F12" s="67"/>
      <c r="G12" s="7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73" t="s">
        <v>7</v>
      </c>
      <c r="B13" s="66"/>
      <c r="C13" s="66"/>
      <c r="D13" s="66"/>
      <c r="E13" s="66"/>
      <c r="F13" s="67"/>
      <c r="G13" s="71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0.25" customHeight="1">
      <c r="A14" s="7"/>
      <c r="B14" s="7"/>
      <c r="C14" s="7"/>
      <c r="D14" s="7"/>
      <c r="E14" s="7"/>
      <c r="F14" s="8"/>
      <c r="G14" s="7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65" t="s">
        <v>8</v>
      </c>
      <c r="B15" s="66"/>
      <c r="C15" s="66"/>
      <c r="D15" s="66"/>
      <c r="E15" s="66"/>
      <c r="F15" s="67"/>
      <c r="G15" s="7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65" t="s">
        <v>9</v>
      </c>
      <c r="B16" s="66"/>
      <c r="C16" s="66"/>
      <c r="D16" s="66"/>
      <c r="E16" s="66"/>
      <c r="F16" s="66"/>
      <c r="G16" s="3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65" t="s">
        <v>10</v>
      </c>
      <c r="B17" s="66"/>
      <c r="C17" s="66"/>
      <c r="D17" s="66"/>
      <c r="E17" s="66"/>
      <c r="F17" s="66"/>
      <c r="G17" s="2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9"/>
      <c r="B18" s="1"/>
      <c r="C18" s="1"/>
      <c r="D18" s="1"/>
      <c r="E18" s="2"/>
      <c r="F18" s="2"/>
      <c r="G18" s="2"/>
      <c r="H18" s="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2"/>
      <c r="F19" s="2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>
      <c r="A20" s="51" t="s">
        <v>29</v>
      </c>
      <c r="B20" s="81" t="s">
        <v>11</v>
      </c>
      <c r="C20" s="75" t="s">
        <v>12</v>
      </c>
      <c r="D20" s="83" t="s">
        <v>13</v>
      </c>
      <c r="E20" s="75" t="s">
        <v>14</v>
      </c>
      <c r="F20" s="2"/>
      <c r="G20" s="84" t="s">
        <v>15</v>
      </c>
      <c r="H20" s="1"/>
      <c r="I20" s="74" t="s">
        <v>16</v>
      </c>
      <c r="J20" s="1"/>
      <c r="K20" s="1"/>
      <c r="L20" s="1"/>
      <c r="M20" s="1"/>
      <c r="N20" s="75" t="s">
        <v>17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75" thickBot="1">
      <c r="A21" s="52" t="s">
        <v>36</v>
      </c>
      <c r="B21" s="82"/>
      <c r="C21" s="72"/>
      <c r="D21" s="72"/>
      <c r="E21" s="72"/>
      <c r="F21" s="10"/>
      <c r="G21" s="72"/>
      <c r="H21" s="1"/>
      <c r="I21" s="72"/>
      <c r="J21" s="1"/>
      <c r="K21" s="1"/>
      <c r="L21" s="1"/>
      <c r="M21" s="1"/>
      <c r="N21" s="7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thickBot="1">
      <c r="A22" s="1"/>
      <c r="B22" s="1"/>
      <c r="C22" s="2"/>
      <c r="D22" s="2"/>
      <c r="E22" s="2"/>
      <c r="F22" s="2"/>
      <c r="G22" s="2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thickBot="1">
      <c r="A23" s="11" t="s">
        <v>30</v>
      </c>
      <c r="B23" s="12">
        <v>0.34</v>
      </c>
      <c r="C23" s="13">
        <v>75</v>
      </c>
      <c r="D23" s="14">
        <f>ROUND(N23*B23,0)</f>
        <v>0</v>
      </c>
      <c r="E23" s="15">
        <f>C23*D23</f>
        <v>0</v>
      </c>
      <c r="F23" s="16"/>
      <c r="G23" s="40"/>
      <c r="H23" s="1"/>
      <c r="I23" s="17">
        <f>G23*C23</f>
        <v>0</v>
      </c>
      <c r="J23" s="1"/>
      <c r="K23" s="1"/>
      <c r="L23" s="1"/>
      <c r="M23" s="1"/>
      <c r="N23" s="18">
        <f>ROUND(D9/21,0)</f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thickBot="1">
      <c r="A24" s="19"/>
      <c r="B24" s="20"/>
      <c r="C24" s="21"/>
      <c r="D24" s="22"/>
      <c r="E24" s="23"/>
      <c r="F24" s="24"/>
      <c r="G24" s="24"/>
      <c r="H24" s="1"/>
      <c r="I24" s="3"/>
      <c r="J24" s="1"/>
      <c r="K24" s="1"/>
      <c r="L24" s="1"/>
      <c r="M24" s="1"/>
      <c r="N24" s="2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1" t="s">
        <v>31</v>
      </c>
      <c r="B25" s="12">
        <v>0.12</v>
      </c>
      <c r="C25" s="13">
        <v>75</v>
      </c>
      <c r="D25" s="14">
        <f>ROUND(N23*B25,0)</f>
        <v>0</v>
      </c>
      <c r="E25" s="15">
        <f>C25*D25</f>
        <v>0</v>
      </c>
      <c r="F25" s="20"/>
      <c r="G25" s="40"/>
      <c r="H25" s="1"/>
      <c r="I25" s="17">
        <f>G25*C25</f>
        <v>0</v>
      </c>
      <c r="J25" s="1"/>
      <c r="K25" s="1"/>
      <c r="L25" s="1"/>
      <c r="M25" s="1"/>
      <c r="N25" s="2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9"/>
      <c r="B26" s="20"/>
      <c r="C26" s="21"/>
      <c r="D26" s="22"/>
      <c r="E26" s="23"/>
      <c r="F26" s="24"/>
      <c r="G26" s="24"/>
      <c r="H26" s="1"/>
      <c r="I26" s="3"/>
      <c r="J26" s="1"/>
      <c r="K26" s="1"/>
      <c r="L26" s="1"/>
      <c r="M26" s="1"/>
      <c r="N26" s="2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1" t="s">
        <v>32</v>
      </c>
      <c r="B27" s="12">
        <v>0.12</v>
      </c>
      <c r="C27" s="13">
        <v>75</v>
      </c>
      <c r="D27" s="14">
        <f>ROUND(N23*B27,0)</f>
        <v>0</v>
      </c>
      <c r="E27" s="15">
        <f>C27*D27</f>
        <v>0</v>
      </c>
      <c r="F27" s="20"/>
      <c r="G27" s="40"/>
      <c r="H27" s="1"/>
      <c r="I27" s="17">
        <f>G27*C27</f>
        <v>0</v>
      </c>
      <c r="J27" s="1"/>
      <c r="K27" s="1"/>
      <c r="L27" s="1"/>
      <c r="M27" s="1"/>
      <c r="N27" s="2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9"/>
      <c r="B28" s="20"/>
      <c r="C28" s="21"/>
      <c r="D28" s="22"/>
      <c r="E28" s="23"/>
      <c r="F28" s="24"/>
      <c r="G28" s="24"/>
      <c r="H28" s="1"/>
      <c r="I28" s="3"/>
      <c r="J28" s="1"/>
      <c r="K28" s="1"/>
      <c r="L28" s="1"/>
      <c r="M28" s="1"/>
      <c r="N28" s="2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1" t="s">
        <v>33</v>
      </c>
      <c r="B29" s="12">
        <v>0.15</v>
      </c>
      <c r="C29" s="13">
        <v>75</v>
      </c>
      <c r="D29" s="14">
        <f>ROUND(N23*B29,0)</f>
        <v>0</v>
      </c>
      <c r="E29" s="15">
        <f>C29*D29</f>
        <v>0</v>
      </c>
      <c r="F29" s="20"/>
      <c r="G29" s="40"/>
      <c r="H29" s="1"/>
      <c r="I29" s="17">
        <f>G29*C29</f>
        <v>0</v>
      </c>
      <c r="J29" s="1"/>
      <c r="K29" s="1"/>
      <c r="L29" s="1"/>
      <c r="M29" s="1"/>
      <c r="N29" s="2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9"/>
      <c r="B30" s="20"/>
      <c r="C30" s="21"/>
      <c r="D30" s="22"/>
      <c r="E30" s="23"/>
      <c r="F30" s="24"/>
      <c r="G30" s="24"/>
      <c r="H30" s="1"/>
      <c r="I30" s="3"/>
      <c r="J30" s="1"/>
      <c r="K30" s="1"/>
      <c r="L30" s="1"/>
      <c r="M30" s="1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1" t="s">
        <v>34</v>
      </c>
      <c r="B31" s="12">
        <v>0.15</v>
      </c>
      <c r="C31" s="13">
        <v>75</v>
      </c>
      <c r="D31" s="14">
        <f>ROUND(N23*B31,0)</f>
        <v>0</v>
      </c>
      <c r="E31" s="15">
        <f>C31*D31</f>
        <v>0</v>
      </c>
      <c r="F31" s="45"/>
      <c r="G31" s="40"/>
      <c r="H31" s="46"/>
      <c r="I31" s="17">
        <f>G31*C31</f>
        <v>0</v>
      </c>
      <c r="J31" s="46"/>
      <c r="K31" s="46"/>
      <c r="L31" s="46"/>
      <c r="M31" s="46"/>
      <c r="N31" s="47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21" customHeight="1">
      <c r="A32" s="19"/>
      <c r="B32" s="45"/>
      <c r="C32" s="48"/>
      <c r="D32" s="49"/>
      <c r="E32" s="48"/>
      <c r="F32" s="49"/>
      <c r="G32" s="49"/>
      <c r="H32" s="46"/>
      <c r="I32" s="48"/>
      <c r="J32" s="46"/>
      <c r="K32" s="46"/>
      <c r="L32" s="46"/>
      <c r="M32" s="46"/>
      <c r="N32" s="47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21" customHeight="1">
      <c r="A33" s="11" t="s">
        <v>35</v>
      </c>
      <c r="B33" s="12">
        <v>0.12</v>
      </c>
      <c r="C33" s="13">
        <v>75</v>
      </c>
      <c r="D33" s="14">
        <f>ROUND(N23*B33,0)</f>
        <v>0</v>
      </c>
      <c r="E33" s="15">
        <f>C33*D33</f>
        <v>0</v>
      </c>
      <c r="F33" s="20"/>
      <c r="G33" s="40"/>
      <c r="H33" s="1"/>
      <c r="I33" s="17">
        <f>G33*C33</f>
        <v>0</v>
      </c>
      <c r="J33" s="1"/>
      <c r="K33" s="1"/>
      <c r="L33" s="1"/>
      <c r="M33" s="1"/>
      <c r="N33" s="2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9"/>
      <c r="B34" s="20"/>
      <c r="C34" s="26"/>
      <c r="D34" s="22"/>
      <c r="E34" s="23"/>
      <c r="F34" s="24"/>
      <c r="G34" s="24"/>
      <c r="H34" s="1"/>
      <c r="I34" s="3"/>
      <c r="J34" s="1"/>
      <c r="K34" s="1"/>
      <c r="L34" s="1"/>
      <c r="M34" s="1"/>
      <c r="N34" s="2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20"/>
      <c r="C35" s="23"/>
      <c r="D35" s="24"/>
      <c r="E35" s="23"/>
      <c r="F35" s="24"/>
      <c r="G35" s="24"/>
      <c r="H35" s="1"/>
      <c r="I35" s="3"/>
      <c r="J35" s="1"/>
      <c r="K35" s="1"/>
      <c r="L35" s="1"/>
      <c r="M35" s="1"/>
      <c r="N35" s="2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41"/>
      <c r="B36" s="27">
        <f>SUM(B23:B34)</f>
        <v>1</v>
      </c>
      <c r="C36" s="28" t="s">
        <v>18</v>
      </c>
      <c r="D36" s="29">
        <f>SUM(D23,D25,D27,D29,D31,D33)</f>
        <v>0</v>
      </c>
      <c r="E36" s="30"/>
      <c r="F36" s="46"/>
      <c r="G36" s="31">
        <f>SUM(G23:G34)</f>
        <v>0</v>
      </c>
      <c r="H36" s="1"/>
      <c r="I36" s="32"/>
      <c r="J36" s="1"/>
      <c r="K36" s="1"/>
      <c r="L36" s="1"/>
      <c r="M36" s="1"/>
      <c r="N36" s="3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2"/>
      <c r="F37" s="2"/>
      <c r="G37" s="2"/>
      <c r="H37" s="5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thickBot="1">
      <c r="A38" s="87" t="s">
        <v>27</v>
      </c>
      <c r="B38" s="87"/>
      <c r="C38" s="1"/>
      <c r="D38" s="1"/>
      <c r="E38" s="3" t="s">
        <v>19</v>
      </c>
      <c r="F38" s="2"/>
      <c r="G38" s="2"/>
      <c r="H38" s="2"/>
      <c r="I38" s="3" t="s">
        <v>20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5" customHeight="1" thickBot="1">
      <c r="A39" s="85" t="s">
        <v>28</v>
      </c>
      <c r="B39" s="85"/>
      <c r="D39" s="44"/>
      <c r="E39" s="34">
        <f>SUM(E23,E25,E27,E29,E31,E33)</f>
        <v>0</v>
      </c>
      <c r="F39" s="76" t="s">
        <v>21</v>
      </c>
      <c r="G39" s="66"/>
      <c r="H39" s="67"/>
      <c r="I39" s="35">
        <f>SUM(I23:I34)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customHeight="1" thickBot="1">
      <c r="A40" s="86" t="s">
        <v>25</v>
      </c>
      <c r="B40" s="86"/>
      <c r="D40" s="44"/>
      <c r="E40" s="36">
        <f>E39*0.7</f>
        <v>0</v>
      </c>
      <c r="F40" s="77" t="s">
        <v>22</v>
      </c>
      <c r="G40" s="66"/>
      <c r="H40" s="67"/>
      <c r="I40" s="37">
        <f>I39*0.7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 customHeight="1" thickBot="1">
      <c r="A41" s="78" t="s">
        <v>26</v>
      </c>
      <c r="B41" s="66"/>
      <c r="C41" s="66"/>
      <c r="D41" s="67"/>
      <c r="E41" s="38">
        <f>E39-E40</f>
        <v>0</v>
      </c>
      <c r="F41" s="73" t="s">
        <v>23</v>
      </c>
      <c r="G41" s="79"/>
      <c r="H41" s="80"/>
      <c r="I41" s="39">
        <f>I39-I40</f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2"/>
      <c r="F42" s="2"/>
      <c r="G42" s="2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2"/>
      <c r="F43" s="2"/>
      <c r="G43" s="2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2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2"/>
      <c r="F46" s="2"/>
      <c r="G46" s="2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2"/>
      <c r="F47" s="2"/>
      <c r="G47" s="2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2"/>
      <c r="F48" s="2"/>
      <c r="G48" s="2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2"/>
      <c r="F49" s="2"/>
      <c r="G49" s="2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2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2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2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2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2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2"/>
      <c r="F69" s="2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2"/>
      <c r="F70" s="2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2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2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2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2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2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2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2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2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2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2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2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2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2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2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2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2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2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2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2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2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2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2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2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2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2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2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2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2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2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2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2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2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2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2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2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2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2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2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2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2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2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2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2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2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2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2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2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2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2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2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2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2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2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2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2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2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2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2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2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2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2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2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2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2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2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2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2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2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2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2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2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2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2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2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2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2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2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2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2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2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2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2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2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2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2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2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2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2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2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2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2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2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2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2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2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2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2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2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2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2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2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2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2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2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2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2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2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2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2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2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2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2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2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2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2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2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2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2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2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2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2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2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2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2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2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2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2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2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2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2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2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2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2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2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2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2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2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2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2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2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2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2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2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2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2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2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2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2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2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2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2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2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2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2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2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2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2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2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2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2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2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2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2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2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2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2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2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2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2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2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2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2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2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2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2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2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2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2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2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2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2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2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2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2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2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2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2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2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2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2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2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2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2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2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2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2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2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2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2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2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2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2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2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2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2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2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2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2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2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2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2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2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2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2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2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2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2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2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2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2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2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2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2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2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2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2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2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2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2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2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2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2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2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2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2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2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2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2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2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2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2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2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2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2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2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2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2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2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2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2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2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2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2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2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2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2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2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2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2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2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2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2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2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2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2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2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2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2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2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2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2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2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2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2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2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2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2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2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2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2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2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2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2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2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2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2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2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2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2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2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2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2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2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2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2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2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2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2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2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2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2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2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2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2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2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2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2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2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2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2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2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2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2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2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2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2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2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2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2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2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2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2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2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2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2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2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2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2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2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2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2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2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2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2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2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2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2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2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2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2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2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2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2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2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2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2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2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2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2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2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2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2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2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2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2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2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2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2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2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2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2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2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2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2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2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2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2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2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2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2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2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2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2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2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2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2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2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2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2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2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2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2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2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2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2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2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2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2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2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2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2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2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2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2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2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2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2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2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2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2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2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2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2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2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2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2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2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2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2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2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2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2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2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2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2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2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2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2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2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2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2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2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2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2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2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2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2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2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2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2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2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2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2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2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2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2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2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2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2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2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2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2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2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2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2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2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2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2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2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2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2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2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2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2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2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2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2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2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2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2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2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2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2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2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2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2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2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2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2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2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2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2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2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2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2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2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2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2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2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2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2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2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2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2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2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2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2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2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2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2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2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2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2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2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2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2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2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2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2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2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2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2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2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2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2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2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2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2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2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2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2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2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2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2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2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2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2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2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2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2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2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2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2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2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2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2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2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2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2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2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2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2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2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2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2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2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2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2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2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2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2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2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2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2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2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2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2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2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2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2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2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2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2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2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2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2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2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2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2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2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2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2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2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2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2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2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2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2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2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2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2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2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2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2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2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2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2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2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2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2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2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2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2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2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2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2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2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2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2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2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2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2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2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2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2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2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2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2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2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2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2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2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2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2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2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2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2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2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2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2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2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2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2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2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2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2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2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2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2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2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2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2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2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2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2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2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2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2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2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2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2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2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2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2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2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2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2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2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2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2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2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2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2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2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2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2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2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2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2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2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2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2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2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2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2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2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2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2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2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2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2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2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2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2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2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2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2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2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2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2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2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2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2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2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2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2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2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2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2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2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2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2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2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2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2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2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2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2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2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2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2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2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2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2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2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2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2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2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2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2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2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2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2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2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2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2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2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2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2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2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2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2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2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2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2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2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2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2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2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2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2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2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2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2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2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2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2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2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2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2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2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2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2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2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2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2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2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2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2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2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2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2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2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2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2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2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2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2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2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2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2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2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2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2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2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2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2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2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2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2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2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2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2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2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2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2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2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2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2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2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2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2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2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2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2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2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2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2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2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2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2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2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2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2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2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2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2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2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2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2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sheetProtection algorithmName="SHA-512" hashValue="XbTXwXHsFR0WGgfW7HPn012BQ99L7IREgEO2OvOoc0iSAq+L0hjl7d46uWhl/57PycGrl4K8rx4ELqTKQDFF0w==" saltValue="dWRtyt7LFOTcGyIzi9cC2A==" spinCount="100000" sheet="1" selectLockedCells="1"/>
  <mergeCells count="27">
    <mergeCell ref="N20:N21"/>
    <mergeCell ref="F39:H39"/>
    <mergeCell ref="F40:H40"/>
    <mergeCell ref="A41:D41"/>
    <mergeCell ref="F41:H41"/>
    <mergeCell ref="B20:B21"/>
    <mergeCell ref="C20:C21"/>
    <mergeCell ref="D20:D21"/>
    <mergeCell ref="E20:E21"/>
    <mergeCell ref="G20:G21"/>
    <mergeCell ref="A39:B39"/>
    <mergeCell ref="A40:B40"/>
    <mergeCell ref="A38:B38"/>
    <mergeCell ref="G11:G15"/>
    <mergeCell ref="A12:F12"/>
    <mergeCell ref="A13:F13"/>
    <mergeCell ref="A15:F15"/>
    <mergeCell ref="I20:I21"/>
    <mergeCell ref="A16:F16"/>
    <mergeCell ref="A17:F17"/>
    <mergeCell ref="A2:I2"/>
    <mergeCell ref="D5:F5"/>
    <mergeCell ref="A7:I7"/>
    <mergeCell ref="A1:I1"/>
    <mergeCell ref="A9:C9"/>
    <mergeCell ref="D9:D10"/>
    <mergeCell ref="A10:C10"/>
  </mergeCells>
  <dataValidations count="2">
    <dataValidation type="list" allowBlank="1" showErrorMessage="1" sqref="E3" xr:uid="{00000000-0002-0000-0000-000000000000}">
      <formula1>"Pack,Troop"</formula1>
    </dataValidation>
    <dataValidation type="list" allowBlank="1" showErrorMessage="1" sqref="C3" xr:uid="{00000000-0002-0000-0000-000001000000}">
      <formula1>"Bobashela,Seminole"</formula1>
    </dataValidation>
  </dataValidations>
  <hyperlinks>
    <hyperlink ref="A40" r:id="rId1" xr:uid="{2D3C9D20-4843-4DF5-B0AB-0CD7CC41364B}"/>
  </hyperlinks>
  <printOptions horizontalCentered="1"/>
  <pageMargins left="0.25" right="0.25" top="0.5" bottom="0.5" header="0" footer="0"/>
  <pageSetup scale="4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B83E6420CC84D899F573422A9DF3A" ma:contentTypeVersion="15" ma:contentTypeDescription="Create a new document." ma:contentTypeScope="" ma:versionID="f637b9363bd39bcd7f7baf9110409a78">
  <xsd:schema xmlns:xsd="http://www.w3.org/2001/XMLSchema" xmlns:xs="http://www.w3.org/2001/XMLSchema" xmlns:p="http://schemas.microsoft.com/office/2006/metadata/properties" xmlns:ns2="705c0562-8eaa-41b2-b604-57c9eba0443f" xmlns:ns3="9e5c09f3-d6f1-4f84-86c2-f3e0074b8e41" targetNamespace="http://schemas.microsoft.com/office/2006/metadata/properties" ma:root="true" ma:fieldsID="c855884a50cc22b79e9b92a23f5b26a3" ns2:_="" ns3:_="">
    <xsd:import namespace="705c0562-8eaa-41b2-b604-57c9eba0443f"/>
    <xsd:import namespace="9e5c09f3-d6f1-4f84-86c2-f3e0074b8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0562-8eaa-41b2-b604-57c9eba04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09f3-d6f1-4f84-86c2-f3e0074b8e4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8d5de20-6dfa-4f67-9f39-cb7b89fe6ef1}" ma:internalName="TaxCatchAll" ma:showField="CatchAllData" ma:web="9e5c09f3-d6f1-4f84-86c2-f3e0074b8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5c0562-8eaa-41b2-b604-57c9eba0443f">
      <Terms xmlns="http://schemas.microsoft.com/office/infopath/2007/PartnerControls"/>
    </lcf76f155ced4ddcb4097134ff3c332f>
    <TaxCatchAll xmlns="9e5c09f3-d6f1-4f84-86c2-f3e0074b8e41" xsi:nil="true"/>
  </documentManagement>
</p:properties>
</file>

<file path=customXml/itemProps1.xml><?xml version="1.0" encoding="utf-8"?>
<ds:datastoreItem xmlns:ds="http://schemas.openxmlformats.org/officeDocument/2006/customXml" ds:itemID="{9C1ED96E-B891-4955-9780-5A67BE414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0562-8eaa-41b2-b604-57c9eba0443f"/>
    <ds:schemaRef ds:uri="9e5c09f3-d6f1-4f84-86c2-f3e0074b8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633E9-B1C6-45DA-8DE5-D13AB07D6A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71090F-919B-456C-9348-21C88A9D6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#1 due Sep 1</vt:lpstr>
      <vt:lpstr>'Order #1 due Sep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James Hulgan</cp:lastModifiedBy>
  <cp:revision/>
  <dcterms:created xsi:type="dcterms:W3CDTF">2024-07-19T15:11:37Z</dcterms:created>
  <dcterms:modified xsi:type="dcterms:W3CDTF">2024-08-01T22:36:24Z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0x010100EFCB83E6420CC84D899F573422A9DF3A</vt:lpwstr>
  </property>
</Properties>
</file>